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filterPrivacy="1"/>
  <bookViews>
    <workbookView xWindow="65416" yWindow="65416" windowWidth="20730" windowHeight="11160" tabRatio="455" activeTab="0"/>
  </bookViews>
  <sheets>
    <sheet name="REGISTRO" sheetId="1" r:id="rId1"/>
    <sheet name="ANALISIS" sheetId="2" r:id="rId2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<sst xmlns="http://schemas.openxmlformats.org/spreadsheetml/2006/main" count="75" uniqueCount="47">
  <si>
    <t>SEXO</t>
  </si>
  <si>
    <t>CARGO</t>
  </si>
  <si>
    <t>CARGA HORÁRIA</t>
  </si>
  <si>
    <t>TIPO DE CONTRATO</t>
  </si>
  <si>
    <t>Alencar Silva</t>
  </si>
  <si>
    <t>M</t>
  </si>
  <si>
    <t>ADM</t>
  </si>
  <si>
    <t>Junior Araujo</t>
  </si>
  <si>
    <t>TÉCNICO</t>
  </si>
  <si>
    <t>Breno Almeida</t>
  </si>
  <si>
    <t>REPOSITOR</t>
  </si>
  <si>
    <t>Valeria Santos</t>
  </si>
  <si>
    <t>F</t>
  </si>
  <si>
    <t>Karina Lane</t>
  </si>
  <si>
    <t>Tommy Frenson</t>
  </si>
  <si>
    <t>VENDEDOR</t>
  </si>
  <si>
    <t>Lira Julia</t>
  </si>
  <si>
    <t>GERENTE</t>
  </si>
  <si>
    <t>Maite Valero</t>
  </si>
  <si>
    <t>Carlos Chagas</t>
  </si>
  <si>
    <t>Milton Brito Fernandez</t>
  </si>
  <si>
    <t>Nicole Bastom</t>
  </si>
  <si>
    <t>Ruth Foxter</t>
  </si>
  <si>
    <t>REGISTRO DE CONTRATACIÓN</t>
  </si>
  <si>
    <t>FECHA CONTRATACIÓN</t>
  </si>
  <si>
    <t>NOMBRE EMPLEADO</t>
  </si>
  <si>
    <t>EDAD</t>
  </si>
  <si>
    <t>SITUACIÓN</t>
  </si>
  <si>
    <t>SALARIO</t>
  </si>
  <si>
    <t>TIEMPO DE EMPRESA</t>
  </si>
  <si>
    <t>Alison Rodrigues</t>
  </si>
  <si>
    <t>MANUTENCIÓN</t>
  </si>
  <si>
    <t>RECURSOS HUMANOS</t>
  </si>
  <si>
    <t>CONTRATADO</t>
  </si>
  <si>
    <t>TEMPORAL</t>
  </si>
  <si>
    <t>RESUMEN GENERAL</t>
  </si>
  <si>
    <t>EMPLEADOS CONTRATADOS</t>
  </si>
  <si>
    <t>EMPLEADOS ACTIVOS</t>
  </si>
  <si>
    <t>EMPLEADOS INACTIVOS</t>
  </si>
  <si>
    <t>CANTIDAD DE EMPLEADOS POR TIEMPO DE EMPRESA</t>
  </si>
  <si>
    <t>CANTIDADES</t>
  </si>
  <si>
    <t>CONTRATOS FIJOS</t>
  </si>
  <si>
    <t>CONTRATOS TEMPORALES</t>
  </si>
  <si>
    <t xml:space="preserve"> 1 - 3 AÑOS</t>
  </si>
  <si>
    <t xml:space="preserve"> 4 - 6 AÑOS</t>
  </si>
  <si>
    <t xml:space="preserve">  7 - 9 AÑOS</t>
  </si>
  <si>
    <t>10 O MÁS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</si>
</sst>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R$&quot;\ #,##0.00"/>
    <numFmt numFmtId="165" formatCode="[h]:mm:ss;@"/>
    <numFmt numFmtId="166" formatCode="dd/mm/yyyy"/>
    <numFmt numFmtId="177" formatCode="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20"/>
      <color theme="0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28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2" borderId="0" xfId="2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2" borderId="0" xfId="20" applyFont="1" applyFill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4" fontId="7" fillId="0" borderId="0" xfId="0" applyNumberFormat="1" applyFont="1"/>
    <xf numFmtId="0" fontId="6" fillId="4" borderId="0" xfId="0" applyFont="1" applyFill="1" applyAlignment="1">
      <alignment horizontal="center" vertical="center"/>
    </xf>
    <xf numFmtId="0" fontId="10" fillId="2" borderId="0" xfId="20" applyFont="1" applyFill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8" fillId="2" borderId="0" xfId="20" applyFont="1" applyFill="1" applyAlignment="1">
      <alignment horizontal="left" vertical="center"/>
    </xf>
    <xf numFmtId="0" fontId="4" fillId="0" borderId="0" xfId="0" applyFont="1"/>
    <xf numFmtId="0" fontId="9" fillId="2" borderId="0" xfId="0" applyFont="1" applyFill="1" applyAlignment="1">
      <alignment horizontal="centerContinuous" vertical="center"/>
    </xf>
    <xf numFmtId="0" fontId="10" fillId="5" borderId="0" xfId="0" applyFont="1" applyFill="1" applyAlignment="1">
      <alignment horizontal="centerContinuous" vertical="center" wrapText="1"/>
    </xf>
    <xf numFmtId="0" fontId="11" fillId="6" borderId="0" xfId="0" applyFont="1" applyFill="1" applyAlignment="1">
      <alignment horizontal="centerContinuous" vertical="center"/>
    </xf>
    <xf numFmtId="0" fontId="10" fillId="5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/>
    </xf>
    <xf numFmtId="166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</cellStyles>
  <dxfs count="15">
    <dxf>
      <font>
        <i val="0"/>
        <u val="none"/>
        <strike val="0"/>
        <sz val="12"/>
        <name val="Arial"/>
        <family val="2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  <numFmt numFmtId="164" formatCode="&quot;R$&quot;\ #,##0.00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  <numFmt numFmtId="177" formatCode="General"/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  <numFmt numFmtId="166" formatCode="dd/mm/yyyy"/>
      <alignment horizontal="center" vertical="center" textRotation="0" wrapText="1" shrinkToFit="1" readingOrder="0"/>
    </dxf>
    <dxf>
      <font>
        <i val="0"/>
        <u val="none"/>
        <strike val="0"/>
        <sz val="12"/>
        <name val="Arial"/>
        <family val="2"/>
      </font>
    </dxf>
    <dxf>
      <font>
        <b/>
        <i val="0"/>
        <u val="none"/>
        <strike val="0"/>
        <sz val="12"/>
        <name val="Arial"/>
        <family val="2"/>
        <color theme="0"/>
      </font>
      <fill>
        <patternFill patternType="solid">
          <bgColor theme="7"/>
        </patternFill>
      </fill>
      <alignment horizontal="center" vertical="center" textRotation="0" wrapText="1" shrinkToFit="1" readingOrder="0"/>
    </dxf>
    <dxf>
      <fill>
        <patternFill>
          <bgColor theme="0" tint="-0.149959996342659"/>
        </patternFill>
      </fill>
      <border/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  <vertical style="thin">
          <color theme="0" tint="-0.3499799966812134"/>
        </vertical>
        <horizontal style="thin">
          <color theme="0" tint="-0.3499799966812134"/>
        </horizontal>
      </border>
    </dxf>
    <dxf>
      <border>
        <left style="thin">
          <color theme="3" tint="0.49998000264167786"/>
        </left>
        <right style="thin">
          <color theme="3" tint="0.49998000264167786"/>
        </right>
        <top style="thin">
          <color theme="3" tint="0.49998000264167786"/>
        </top>
        <bottom style="thin">
          <color theme="3" tint="0.49998000264167786"/>
        </bottom>
        <vertical style="thin">
          <color theme="3" tint="0.49998000264167786"/>
        </vertical>
        <horizontal style="thin">
          <color theme="3" tint="0.49998000264167786"/>
        </horizontal>
      </border>
    </dxf>
  </dxfs>
  <tableStyles count="2" defaultTableStyle="TableStyleMedium2" defaultPivotStyle="PivotStyleLight16">
    <tableStyle name="Table Style 1" pivot="0" count="1">
      <tableStyleElement type="wholeTable" dxfId="14"/>
    </tableStyle>
    <tableStyle name="Table Style 2" pivot="0" count="1">
      <tableStyleElement type="wholeTabl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injadelexcel.com/" TargetMode="External" /><Relationship Id="rId3" Type="http://schemas.openxmlformats.org/officeDocument/2006/relationships/hyperlink" Target="http://www.ninjadelexcel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9525</xdr:rowOff>
    </xdr:from>
    <xdr:to>
      <xdr:col>0</xdr:col>
      <xdr:colOff>2133600</xdr:colOff>
      <xdr:row>0</xdr:row>
      <xdr:rowOff>714375</xdr:rowOff>
    </xdr:to>
    <xdr:pic>
      <xdr:nvPicPr>
        <xdr:cNvPr id="4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525"/>
          <a:ext cx="1952625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47625</xdr:rowOff>
    </xdr:from>
    <xdr:to>
      <xdr:col>0</xdr:col>
      <xdr:colOff>1943100</xdr:colOff>
      <xdr:row>0</xdr:row>
      <xdr:rowOff>685800</xdr:rowOff>
    </xdr:to>
    <xdr:pic>
      <xdr:nvPicPr>
        <xdr:cNvPr id="3" name="Imagen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1800225" cy="638175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J18" totalsRowShown="0" headerRowDxfId="11" dataDxfId="10">
  <autoFilter ref="A5:J18"/>
  <tableColumns count="10">
    <tableColumn id="1" name="FECHA CONTRATACIÓN" dataDxfId="9">
      <calculatedColumnFormula>DATE(2021+INT((ROW(A1)-1)/3),MOD(ROW(A1)-1,12)+1,1)+ROW(A1)</calculatedColumnFormula>
    </tableColumn>
    <tableColumn id="2" name="NOMBRE EMPLEADO" dataDxfId="8"/>
    <tableColumn id="3" name="EDAD" dataDxfId="7"/>
    <tableColumn id="4" name="SEXO" dataDxfId="6"/>
    <tableColumn id="5" name="SITUACIÓN" dataDxfId="5">
      <calculatedColumnFormula>LOOKUP(RANDBETWEEN(0,1),{0;1},{"ACTIVO";"INACTIVO"})</calculatedColumnFormula>
    </tableColumn>
    <tableColumn id="6" name="CARGO" dataDxfId="4"/>
    <tableColumn id="7" name="SALARIO" dataDxfId="3">
      <calculatedColumnFormula>RANDBETWEEN(1100,5000)</calculatedColumnFormula>
    </tableColumn>
    <tableColumn id="8" name="CARGA HORÁRIA" dataDxfId="2">
      <calculatedColumnFormula>TIME(RANDBETWEEN(8,10),0,0)</calculatedColumnFormula>
    </tableColumn>
    <tableColumn id="9" name="TIPO DE CONTRATO" dataDxfId="1"/>
    <tableColumn id="10" name="TIEMPO DE EMPRESA" dataDxfId="0">
      <calculatedColumnFormula>RANDBETWEEN(1,10)</calculatedColumnFormula>
    </tableColumn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een Yellow">
      <a:dk1>
        <a:sysClr val="windowText" lastClr="000000"/>
      </a:dk1>
      <a:lt1>
        <a:sysClr val="window" lastClr="FFFFFF"/>
      </a:lt1>
      <a:dk2>
        <a:srgbClr val="455F51"/>
      </a:dk2>
      <a:lt2>
        <a:srgbClr val="E2DFCC"/>
      </a:lt2>
      <a:accent1>
        <a:srgbClr val="99CB38"/>
      </a:accent1>
      <a:accent2>
        <a:srgbClr val="63A537"/>
      </a:accent2>
      <a:accent3>
        <a:srgbClr val="37A76F"/>
      </a:accent3>
      <a:accent4>
        <a:srgbClr val="44C1A3"/>
      </a:accent4>
      <a:accent5>
        <a:srgbClr val="4EB3CF"/>
      </a:accent5>
      <a:accent6>
        <a:srgbClr val="51C3F9"/>
      </a:accent6>
      <a:hlink>
        <a:srgbClr val="EE7B08"/>
      </a:hlink>
      <a:folHlink>
        <a:srgbClr val="977B2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6"/>
  <sheetViews>
    <sheetView showGridLines="0" showRowColHeaders="0" tabSelected="1" zoomScale="80" zoomScaleNormal="80" workbookViewId="0" topLeftCell="A1">
      <pane ySplit="5" topLeftCell="A6" activePane="bottomLeft" state="frozen"/>
      <selection pane="bottomLeft" activeCell="G15" sqref="G15"/>
    </sheetView>
  </sheetViews>
  <sheetFormatPr defaultColWidth="36.140625" defaultRowHeight="15"/>
  <cols>
    <col min="1" max="1" width="33.00390625" style="7" customWidth="1"/>
    <col min="2" max="2" width="32.57421875" style="7" customWidth="1"/>
    <col min="3" max="3" width="14.421875" style="7" customWidth="1"/>
    <col min="4" max="4" width="16.28125" style="7" customWidth="1"/>
    <col min="5" max="5" width="22.57421875" style="7" customWidth="1"/>
    <col min="6" max="6" width="25.140625" style="7" customWidth="1"/>
    <col min="7" max="7" width="26.8515625" style="7" customWidth="1"/>
    <col min="8" max="8" width="27.57421875" style="7" customWidth="1"/>
    <col min="9" max="9" width="29.140625" style="7" customWidth="1"/>
    <col min="10" max="10" width="32.8515625" style="7" customWidth="1"/>
    <col min="11" max="16384" width="36.140625" style="7" customWidth="1"/>
  </cols>
  <sheetData>
    <row r="1" s="2" customFormat="1" ht="56.25" customHeight="1">
      <c r="C1" s="3"/>
    </row>
    <row r="2" s="4" customFormat="1" ht="21.75" customHeight="1">
      <c r="A2" s="13" t="s">
        <v>23</v>
      </c>
    </row>
    <row r="3" spans="1:6" s="6" customFormat="1" ht="15">
      <c r="A3" s="5"/>
      <c r="B3" s="5"/>
      <c r="C3" s="5"/>
      <c r="D3" s="5"/>
      <c r="E3" s="5"/>
      <c r="F3" s="5"/>
    </row>
    <row r="4" spans="1:3" s="6" customFormat="1" ht="20.25" customHeight="1">
      <c r="A4" s="5"/>
      <c r="B4" s="7"/>
      <c r="C4" s="7"/>
    </row>
    <row r="5" spans="1:10" s="10" customFormat="1" ht="33" customHeight="1">
      <c r="A5" s="12" t="s">
        <v>24</v>
      </c>
      <c r="B5" s="12" t="s">
        <v>25</v>
      </c>
      <c r="C5" s="12" t="s">
        <v>26</v>
      </c>
      <c r="D5" s="12" t="s">
        <v>0</v>
      </c>
      <c r="E5" s="12" t="s">
        <v>27</v>
      </c>
      <c r="F5" s="12" t="s">
        <v>1</v>
      </c>
      <c r="G5" s="12" t="s">
        <v>28</v>
      </c>
      <c r="H5" s="12" t="s">
        <v>2</v>
      </c>
      <c r="I5" s="12" t="s">
        <v>3</v>
      </c>
      <c r="J5" s="12" t="s">
        <v>29</v>
      </c>
    </row>
    <row r="6" spans="1:10" s="10" customFormat="1" ht="24.75" customHeight="1">
      <c r="A6" s="27">
        <f>DATE(2021+INT((ROW(A1)-1)/3),MOD(ROW(A1)-1,12)+1,1)+ROW(A1)</f>
        <v>44198</v>
      </c>
      <c r="B6" s="8" t="s">
        <v>4</v>
      </c>
      <c r="C6" s="9">
        <v>28</v>
      </c>
      <c r="D6" s="9" t="s">
        <v>5</v>
      </c>
      <c r="E6" s="8" t="str">
        <f ca="1">LOOKUP(RANDBETWEEN(0,1),{0;1},{"ACTIVO";"INACTIVO"})</f>
        <v>INACTIVO</v>
      </c>
      <c r="F6" s="8" t="s">
        <v>6</v>
      </c>
      <c r="G6" s="14">
        <f ca="1">RANDBETWEEN(1100,5000)</f>
        <v>2466</v>
      </c>
      <c r="H6" s="15">
        <f ca="1">TIME(RANDBETWEEN(8,10),0,0)</f>
        <v>0.4166666666666667</v>
      </c>
      <c r="I6" s="9" t="s">
        <v>33</v>
      </c>
      <c r="J6" s="9">
        <f ca="1">RANDBETWEEN(1,10)</f>
        <v>3</v>
      </c>
    </row>
    <row r="7" spans="1:10" s="10" customFormat="1" ht="24.75" customHeight="1">
      <c r="A7" s="27">
        <f aca="true" t="shared" si="0" ref="A7:A14">DATE(2021+INT((ROW(A2)-1)/3),MOD(ROW(A2)-1,12)+1,1)+ROW(A2)</f>
        <v>44230</v>
      </c>
      <c r="B7" s="8" t="s">
        <v>7</v>
      </c>
      <c r="C7" s="9">
        <v>25</v>
      </c>
      <c r="D7" s="9" t="s">
        <v>5</v>
      </c>
      <c r="E7" s="8" t="str">
        <f ca="1">LOOKUP(RANDBETWEEN(0,1),{0;1},{"ACTIVO";"INACTIVO"})</f>
        <v>ACTIVO</v>
      </c>
      <c r="F7" s="8" t="s">
        <v>8</v>
      </c>
      <c r="G7" s="14">
        <f aca="true" t="shared" si="1" ref="G7:G18">RANDBETWEEN(1100,5000)</f>
        <v>4161</v>
      </c>
      <c r="H7" s="15">
        <f aca="true" t="shared" si="2" ref="H7:H18">TIME(RANDBETWEEN(8,10),0,0)</f>
        <v>0.375</v>
      </c>
      <c r="I7" s="9" t="s">
        <v>34</v>
      </c>
      <c r="J7" s="9">
        <f aca="true" t="shared" si="3" ref="J7:J18">RANDBETWEEN(1,10)</f>
        <v>6</v>
      </c>
    </row>
    <row r="8" spans="1:10" s="10" customFormat="1" ht="24.75" customHeight="1">
      <c r="A8" s="27">
        <f t="shared" si="0"/>
        <v>44259</v>
      </c>
      <c r="B8" s="8" t="s">
        <v>9</v>
      </c>
      <c r="C8" s="9">
        <v>52</v>
      </c>
      <c r="D8" s="9" t="s">
        <v>5</v>
      </c>
      <c r="E8" s="8" t="str">
        <f ca="1">LOOKUP(RANDBETWEEN(0,1),{0;1},{"ACTIVO";"INACTIVO"})</f>
        <v>ACTIVO</v>
      </c>
      <c r="F8" s="8" t="s">
        <v>10</v>
      </c>
      <c r="G8" s="14">
        <f ca="1" t="shared" si="1"/>
        <v>2054</v>
      </c>
      <c r="H8" s="15">
        <f ca="1" t="shared" si="2"/>
        <v>0.375</v>
      </c>
      <c r="I8" s="9" t="s">
        <v>33</v>
      </c>
      <c r="J8" s="9">
        <f ca="1" t="shared" si="3"/>
        <v>8</v>
      </c>
    </row>
    <row r="9" spans="1:10" s="10" customFormat="1" ht="24.75" customHeight="1">
      <c r="A9" s="27">
        <f>DATE(2021+INT((ROW(A4)-1)/3),MOD(ROW(A4)-1,12)+1,1)+ROW(A4)</f>
        <v>44656</v>
      </c>
      <c r="B9" s="8" t="s">
        <v>11</v>
      </c>
      <c r="C9" s="9">
        <v>37</v>
      </c>
      <c r="D9" s="9" t="s">
        <v>12</v>
      </c>
      <c r="E9" s="8" t="str">
        <f ca="1">LOOKUP(RANDBETWEEN(0,1),{0;1},{"ACTIVO";"INACTIVO"})</f>
        <v>INACTIVO</v>
      </c>
      <c r="F9" s="8" t="s">
        <v>31</v>
      </c>
      <c r="G9" s="14">
        <f ca="1" t="shared" si="1"/>
        <v>2970</v>
      </c>
      <c r="H9" s="15">
        <f ca="1" t="shared" si="2"/>
        <v>0.4166666666666667</v>
      </c>
      <c r="I9" s="9" t="s">
        <v>33</v>
      </c>
      <c r="J9" s="9">
        <f ca="1" t="shared" si="3"/>
        <v>5</v>
      </c>
    </row>
    <row r="10" spans="1:10" s="10" customFormat="1" ht="24.75" customHeight="1">
      <c r="A10" s="27">
        <f t="shared" si="0"/>
        <v>44687</v>
      </c>
      <c r="B10" s="8" t="s">
        <v>13</v>
      </c>
      <c r="C10" s="9">
        <v>33</v>
      </c>
      <c r="D10" s="9" t="s">
        <v>12</v>
      </c>
      <c r="E10" s="8" t="str">
        <f ca="1">LOOKUP(RANDBETWEEN(0,1),{0;1},{"ACTIVO";"INACTIVO"})</f>
        <v>ACTIVO</v>
      </c>
      <c r="F10" s="8" t="s">
        <v>6</v>
      </c>
      <c r="G10" s="14">
        <f ca="1" t="shared" si="1"/>
        <v>4704</v>
      </c>
      <c r="H10" s="15">
        <f ca="1" t="shared" si="2"/>
        <v>0.375</v>
      </c>
      <c r="I10" s="9" t="s">
        <v>34</v>
      </c>
      <c r="J10" s="9">
        <f ca="1" t="shared" si="3"/>
        <v>2</v>
      </c>
    </row>
    <row r="11" spans="1:10" s="10" customFormat="1" ht="24.75" customHeight="1">
      <c r="A11" s="27">
        <f t="shared" si="0"/>
        <v>44719</v>
      </c>
      <c r="B11" s="8" t="s">
        <v>14</v>
      </c>
      <c r="C11" s="9">
        <v>28</v>
      </c>
      <c r="D11" s="9" t="s">
        <v>5</v>
      </c>
      <c r="E11" s="8" t="str">
        <f ca="1">LOOKUP(RANDBETWEEN(0,1),{0;1},{"ACTIVO";"INACTIVO"})</f>
        <v>INACTIVO</v>
      </c>
      <c r="F11" s="28" t="s">
        <v>32</v>
      </c>
      <c r="G11" s="14">
        <f ca="1" t="shared" si="1"/>
        <v>1128</v>
      </c>
      <c r="H11" s="15">
        <f ca="1" t="shared" si="2"/>
        <v>0.375</v>
      </c>
      <c r="I11" s="9" t="s">
        <v>33</v>
      </c>
      <c r="J11" s="9">
        <f ca="1" t="shared" si="3"/>
        <v>9</v>
      </c>
    </row>
    <row r="12" spans="1:10" s="10" customFormat="1" ht="24.75" customHeight="1">
      <c r="A12" s="27">
        <f>DATE(2021+INT((ROW(A7)-1)/3),MOD(ROW(A7)-1,12)+1,1)+ROW(A7)</f>
        <v>45115</v>
      </c>
      <c r="B12" s="8" t="s">
        <v>30</v>
      </c>
      <c r="C12" s="9">
        <v>52</v>
      </c>
      <c r="D12" s="9" t="s">
        <v>12</v>
      </c>
      <c r="E12" s="8" t="str">
        <f ca="1">LOOKUP(RANDBETWEEN(0,1),{0;1},{"ACTIVO";"INACTIVO"})</f>
        <v>ACTIVO</v>
      </c>
      <c r="F12" s="8" t="s">
        <v>15</v>
      </c>
      <c r="G12" s="14">
        <f ca="1" t="shared" si="1"/>
        <v>2669</v>
      </c>
      <c r="H12" s="15">
        <f ca="1" t="shared" si="2"/>
        <v>0.4166666666666667</v>
      </c>
      <c r="I12" s="9" t="s">
        <v>34</v>
      </c>
      <c r="J12" s="9">
        <f ca="1" t="shared" si="3"/>
        <v>1</v>
      </c>
    </row>
    <row r="13" spans="1:10" s="10" customFormat="1" ht="24.75" customHeight="1">
      <c r="A13" s="27">
        <f t="shared" si="0"/>
        <v>45147</v>
      </c>
      <c r="B13" s="8" t="s">
        <v>16</v>
      </c>
      <c r="C13" s="9">
        <v>34</v>
      </c>
      <c r="D13" s="9" t="s">
        <v>12</v>
      </c>
      <c r="E13" s="8" t="str">
        <f ca="1">LOOKUP(RANDBETWEEN(0,1),{0;1},{"ACTIVO";"INACTIVO"})</f>
        <v>INACTIVO</v>
      </c>
      <c r="F13" s="8" t="s">
        <v>17</v>
      </c>
      <c r="G13" s="14">
        <f ca="1" t="shared" si="1"/>
        <v>1189</v>
      </c>
      <c r="H13" s="15">
        <f ca="1" t="shared" si="2"/>
        <v>0.375</v>
      </c>
      <c r="I13" s="9" t="s">
        <v>33</v>
      </c>
      <c r="J13" s="9">
        <f ca="1" t="shared" si="3"/>
        <v>9</v>
      </c>
    </row>
    <row r="14" spans="1:10" ht="24.75" customHeight="1">
      <c r="A14" s="27">
        <f t="shared" si="0"/>
        <v>45179</v>
      </c>
      <c r="B14" s="8" t="s">
        <v>18</v>
      </c>
      <c r="C14" s="9">
        <v>55</v>
      </c>
      <c r="D14" s="9" t="s">
        <v>12</v>
      </c>
      <c r="E14" s="8" t="str">
        <f ca="1">LOOKUP(RANDBETWEEN(0,1),{0;1},{"ACTIVO";"INACTIVO"})</f>
        <v>INACTIVO</v>
      </c>
      <c r="F14" s="28" t="s">
        <v>32</v>
      </c>
      <c r="G14" s="14">
        <f ca="1" t="shared" si="1"/>
        <v>2595</v>
      </c>
      <c r="H14" s="15">
        <f ca="1" t="shared" si="2"/>
        <v>0.4166666666666667</v>
      </c>
      <c r="I14" s="9" t="s">
        <v>33</v>
      </c>
      <c r="J14" s="9">
        <f ca="1" t="shared" si="3"/>
        <v>3</v>
      </c>
    </row>
    <row r="15" spans="1:10" ht="24.75" customHeight="1">
      <c r="A15" s="27">
        <f>DATE(2021+INT((ROW(A10)-1)/3),MOD(ROW(A10)-1,12)+1,1)+ROW(A10)</f>
        <v>45576</v>
      </c>
      <c r="B15" s="8" t="s">
        <v>19</v>
      </c>
      <c r="C15" s="9">
        <v>60</v>
      </c>
      <c r="D15" s="9" t="s">
        <v>5</v>
      </c>
      <c r="E15" s="8" t="str">
        <f ca="1">LOOKUP(RANDBETWEEN(0,1),{0;1},{"ACTIVO";"INACTIVO"})</f>
        <v>INACTIVO</v>
      </c>
      <c r="F15" s="8" t="s">
        <v>31</v>
      </c>
      <c r="G15" s="14">
        <f ca="1" t="shared" si="1"/>
        <v>3109</v>
      </c>
      <c r="H15" s="15">
        <f ca="1" t="shared" si="2"/>
        <v>0.375</v>
      </c>
      <c r="I15" s="9" t="s">
        <v>34</v>
      </c>
      <c r="J15" s="9">
        <f ca="1" t="shared" si="3"/>
        <v>9</v>
      </c>
    </row>
    <row r="16" spans="1:10" ht="24.75" customHeight="1">
      <c r="A16" s="27">
        <f>DATE(2021+INT((ROW(A11)-1)/3),MOD(ROW(A11)-1,12)+1,1)+ROW(A11)</f>
        <v>45608</v>
      </c>
      <c r="B16" s="8" t="s">
        <v>20</v>
      </c>
      <c r="C16" s="9">
        <v>59</v>
      </c>
      <c r="D16" s="9" t="s">
        <v>5</v>
      </c>
      <c r="E16" s="8" t="str">
        <f ca="1">LOOKUP(RANDBETWEEN(0,1),{0;1},{"ACTIVO";"INACTIVO"})</f>
        <v>INACTIVO</v>
      </c>
      <c r="F16" s="8" t="s">
        <v>10</v>
      </c>
      <c r="G16" s="14">
        <f ca="1" t="shared" si="1"/>
        <v>3554</v>
      </c>
      <c r="H16" s="15">
        <f ca="1" t="shared" si="2"/>
        <v>0.4166666666666667</v>
      </c>
      <c r="I16" s="9" t="s">
        <v>33</v>
      </c>
      <c r="J16" s="9">
        <f ca="1" t="shared" si="3"/>
        <v>8</v>
      </c>
    </row>
    <row r="17" spans="1:10" ht="24.75" customHeight="1">
      <c r="A17" s="27">
        <f aca="true" t="shared" si="4" ref="A17">DATE(2021+INT((ROW(A12)-1)/3),MOD(ROW(A12)-1,12)+1,1)+ROW(A12)</f>
        <v>45639</v>
      </c>
      <c r="B17" s="8" t="s">
        <v>21</v>
      </c>
      <c r="C17" s="9">
        <v>23</v>
      </c>
      <c r="D17" s="9" t="s">
        <v>12</v>
      </c>
      <c r="E17" s="8" t="str">
        <f ca="1">LOOKUP(RANDBETWEEN(0,1),{0;1},{"ACTIVO";"INACTIVO"})</f>
        <v>INACTIVO</v>
      </c>
      <c r="F17" s="8" t="s">
        <v>8</v>
      </c>
      <c r="G17" s="14">
        <f ca="1" t="shared" si="1"/>
        <v>3782</v>
      </c>
      <c r="H17" s="15">
        <f ca="1" t="shared" si="2"/>
        <v>0.375</v>
      </c>
      <c r="I17" s="9" t="s">
        <v>34</v>
      </c>
      <c r="J17" s="9">
        <f ca="1" t="shared" si="3"/>
        <v>3</v>
      </c>
    </row>
    <row r="18" spans="1:10" ht="24.75" customHeight="1">
      <c r="A18" s="27">
        <f>DATE(2021+INT((ROW(A13)-1)/3),MOD(ROW(A13)-1,12)+1,1)+ROW(A13)</f>
        <v>45671</v>
      </c>
      <c r="B18" s="8" t="s">
        <v>22</v>
      </c>
      <c r="C18" s="9">
        <v>55</v>
      </c>
      <c r="D18" s="9" t="s">
        <v>12</v>
      </c>
      <c r="E18" s="8" t="str">
        <f ca="1">LOOKUP(RANDBETWEEN(0,1),{0;1},{"ACTIVO";"INACTIVO"})</f>
        <v>ACTIVO</v>
      </c>
      <c r="F18" s="8" t="s">
        <v>10</v>
      </c>
      <c r="G18" s="14">
        <f ca="1" t="shared" si="1"/>
        <v>1785</v>
      </c>
      <c r="H18" s="15">
        <f ca="1" t="shared" si="2"/>
        <v>0.4166666666666667</v>
      </c>
      <c r="I18" s="9" t="s">
        <v>33</v>
      </c>
      <c r="J18" s="9">
        <f ca="1" t="shared" si="3"/>
        <v>8</v>
      </c>
    </row>
    <row r="19" spans="1:9" ht="24" customHeight="1">
      <c r="A19" s="11"/>
      <c r="G19" s="10"/>
      <c r="H19" s="10"/>
      <c r="I19" s="10"/>
    </row>
    <row r="20" spans="7:9" ht="15">
      <c r="G20" s="10"/>
      <c r="H20" s="10"/>
      <c r="I20" s="10"/>
    </row>
    <row r="21" spans="7:9" ht="15">
      <c r="G21" s="10"/>
      <c r="H21" s="10"/>
      <c r="I21" s="10"/>
    </row>
    <row r="22" spans="7:9" ht="15">
      <c r="G22" s="10"/>
      <c r="H22" s="10"/>
      <c r="I22" s="10"/>
    </row>
    <row r="23" spans="7:9" ht="15">
      <c r="G23" s="10"/>
      <c r="H23" s="10"/>
      <c r="I23" s="10"/>
    </row>
    <row r="24" spans="7:9" ht="15">
      <c r="G24" s="10"/>
      <c r="H24" s="10"/>
      <c r="I24" s="10"/>
    </row>
    <row r="25" spans="7:9" ht="15">
      <c r="G25" s="10"/>
      <c r="H25" s="10"/>
      <c r="I25" s="10"/>
    </row>
    <row r="26" spans="7:9" ht="15">
      <c r="G26" s="10"/>
      <c r="H26" s="10"/>
      <c r="I26" s="10"/>
    </row>
  </sheetData>
  <conditionalFormatting sqref="A6:J18">
    <cfRule type="expression" priority="1" dxfId="12">
      <formula>MOD(ROW(A1),2)</formula>
    </cfRule>
  </conditionalFormatting>
  <dataValidations count="1">
    <dataValidation allowBlank="1" showErrorMessage="1" sqref="A1:F2 G1:XFD3 I4:XFD5 G19:I26 I5:I18 K6:XFD13 J6:J18"/>
  </dataValidation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C0EB-65AA-4F4F-85D9-CC6D0A695D41}">
  <sheetPr>
    <tabColor rgb="FF0070C0"/>
  </sheetPr>
  <dimension ref="A1:F14"/>
  <sheetViews>
    <sheetView showGridLines="0" showRowColHeaders="0" zoomScale="80" zoomScaleNormal="80" workbookViewId="0" topLeftCell="A1">
      <selection activeCell="G6" sqref="G6"/>
    </sheetView>
  </sheetViews>
  <sheetFormatPr defaultColWidth="9.140625" defaultRowHeight="15"/>
  <cols>
    <col min="1" max="1" width="57.57421875" style="7" customWidth="1"/>
    <col min="2" max="2" width="17.57421875" style="7" customWidth="1"/>
    <col min="3" max="3" width="32.8515625" style="7" customWidth="1"/>
    <col min="4" max="4" width="35.00390625" style="7" customWidth="1"/>
    <col min="5" max="5" width="32.28125" style="7" customWidth="1"/>
    <col min="6" max="6" width="38.140625" style="7" customWidth="1"/>
    <col min="7" max="16384" width="9.140625" style="7" customWidth="1"/>
  </cols>
  <sheetData>
    <row r="1" s="2" customFormat="1" ht="56.25" customHeight="1">
      <c r="C1" s="3"/>
    </row>
    <row r="2" spans="1:6" s="20" customFormat="1" ht="24" customHeight="1">
      <c r="A2" s="1" t="s">
        <v>35</v>
      </c>
      <c r="C2" s="19">
        <v>1</v>
      </c>
      <c r="D2" s="19">
        <v>4</v>
      </c>
      <c r="E2" s="19">
        <v>7</v>
      </c>
      <c r="F2" s="19">
        <v>10</v>
      </c>
    </row>
    <row r="3" spans="1:6" s="6" customFormat="1" ht="15.75">
      <c r="A3" s="5"/>
      <c r="B3" s="5"/>
      <c r="C3" s="21">
        <v>3</v>
      </c>
      <c r="D3" s="21">
        <v>6</v>
      </c>
      <c r="E3" s="21">
        <v>9</v>
      </c>
      <c r="F3" s="21">
        <v>1000</v>
      </c>
    </row>
    <row r="4" spans="1:6" s="6" customFormat="1" ht="20.25" customHeight="1">
      <c r="A4" s="5"/>
      <c r="B4" s="7"/>
      <c r="C4" s="22" t="s">
        <v>39</v>
      </c>
      <c r="D4" s="22"/>
      <c r="E4" s="22"/>
      <c r="F4" s="22"/>
    </row>
    <row r="5" spans="1:6" s="10" customFormat="1" ht="32.25" customHeight="1">
      <c r="A5" s="16" t="s">
        <v>36</v>
      </c>
      <c r="B5" s="7"/>
      <c r="C5" s="18" t="s">
        <v>43</v>
      </c>
      <c r="D5" s="18" t="s">
        <v>44</v>
      </c>
      <c r="E5" s="18" t="s">
        <v>45</v>
      </c>
      <c r="F5" s="18" t="s">
        <v>46</v>
      </c>
    </row>
    <row r="6" spans="1:6" s="10" customFormat="1" ht="32.25" customHeight="1">
      <c r="A6" s="17">
        <f>COUNTA(Table1[NOMBRE EMPLEADO])</f>
        <v>13</v>
      </c>
      <c r="B6" s="7"/>
      <c r="C6" s="17">
        <f ca="1">COUNTIFS(Table1[SITUACIÓN],"ATIVO",Table1[TIEMPO DE EMPRESA],"&gt;="&amp;C2,Table1[TIEMPO DE EMPRESA],"&lt;="&amp;C3)</f>
        <v>0</v>
      </c>
      <c r="D6" s="17">
        <f ca="1">COUNTIFS(Table1[SITUACIÓN],"ATIVO",Table1[TIEMPO DE EMPRESA],"&gt;="&amp;D2,Table1[TIEMPO DE EMPRESA],"&lt;="&amp;D3)</f>
        <v>0</v>
      </c>
      <c r="E6" s="17">
        <f ca="1">COUNTIFS(Table1[SITUACIÓN],"ATIVO",Table1[TIEMPO DE EMPRESA],"&gt;="&amp;E2,Table1[TIEMPO DE EMPRESA],"&lt;="&amp;E3)</f>
        <v>0</v>
      </c>
      <c r="F6" s="17">
        <f ca="1">COUNTIFS(Table1[SITUACIÓN],"ATIVO",Table1[TIEMPO DE EMPRESA],"&gt;="&amp;F2,Table1[TIEMPO DE EMPRESA],"&lt;="&amp;F3)</f>
        <v>0</v>
      </c>
    </row>
    <row r="7" spans="1:2" s="10" customFormat="1" ht="24" customHeight="1">
      <c r="A7" s="7"/>
      <c r="B7" s="7"/>
    </row>
    <row r="8" spans="1:6" s="10" customFormat="1" ht="24" customHeight="1">
      <c r="A8" s="7"/>
      <c r="B8" s="7"/>
      <c r="C8" s="22" t="s">
        <v>40</v>
      </c>
      <c r="D8" s="22"/>
      <c r="E8" s="26"/>
      <c r="F8" s="26"/>
    </row>
    <row r="9" spans="1:6" s="10" customFormat="1" ht="29.25" customHeight="1">
      <c r="A9" s="16" t="s">
        <v>37</v>
      </c>
      <c r="C9" s="25" t="s">
        <v>41</v>
      </c>
      <c r="D9" s="25"/>
      <c r="E9" s="23" t="s">
        <v>42</v>
      </c>
      <c r="F9" s="23"/>
    </row>
    <row r="10" spans="1:6" s="10" customFormat="1" ht="32.25" customHeight="1">
      <c r="A10" s="17">
        <f ca="1">COUNTIF(Table1[SITUACIÓN],"ATIVO")</f>
        <v>0</v>
      </c>
      <c r="C10" s="24">
        <f>COUNTIF(Table1[TIPO DE CONTRATO],"CLT")</f>
        <v>0</v>
      </c>
      <c r="D10" s="24"/>
      <c r="E10" s="24">
        <f>COUNTIF(Table1[TIPO DE CONTRATO],"TEMPORÁRIO")</f>
        <v>0</v>
      </c>
      <c r="F10" s="24"/>
    </row>
    <row r="11" s="10" customFormat="1" ht="24" customHeight="1"/>
    <row r="12" s="10" customFormat="1" ht="24" customHeight="1">
      <c r="A12" s="7"/>
    </row>
    <row r="13" spans="1:6" s="10" customFormat="1" ht="32.25" customHeight="1">
      <c r="A13" s="16" t="s">
        <v>38</v>
      </c>
      <c r="E13" s="7"/>
      <c r="F13" s="7"/>
    </row>
    <row r="14" ht="32.25" customHeight="1">
      <c r="A14" s="17">
        <f ca="1">COUNTIF(Table1[SITUACIÓN],"DESLIGADO")</f>
        <v>0</v>
      </c>
    </row>
    <row r="15" ht="32.25" customHeight="1"/>
    <row r="16" ht="32.25" customHeight="1"/>
    <row r="17" ht="24" customHeight="1"/>
    <row r="18" ht="24" customHeight="1"/>
    <row r="19" ht="24" customHeight="1"/>
  </sheetData>
  <dataValidations count="1">
    <dataValidation allowBlank="1" showErrorMessage="1" sqref="A1:F2 G1:XFD13"/>
  </dataValidations>
  <printOptions/>
  <pageMargins left="0.7" right="0.7" top="0.75" bottom="0.75" header="0.3" footer="0.3"/>
  <pageSetup horizontalDpi="600" verticalDpi="600" orientation="portrait" paperSize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2022-09-15T23:09:29Z</dcterms:modified>
  <cp:category/>
  <cp:version/>
  <cp:contentType/>
  <cp:contentStatus/>
</cp:coreProperties>
</file>